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092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2013088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'02 2013088 Pol'!$A$1:$I$47</definedName>
    <definedName name="_xlnm.Print_Area" localSheetId="4">'Rekapitulace Objekt 02'!$A$1:$H$22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P21" i="11"/>
  <c r="O21"/>
  <c r="H21"/>
  <c r="AO47" i="12"/>
  <c r="AN47"/>
  <c r="G47"/>
  <c r="AK46"/>
  <c r="AL46"/>
  <c r="BA43"/>
  <c r="BA42"/>
  <c r="BA41"/>
  <c r="BA39"/>
  <c r="BA38"/>
  <c r="BA36"/>
  <c r="BA35"/>
  <c r="BA31"/>
  <c r="BA30"/>
  <c r="BA29"/>
  <c r="G11"/>
  <c r="F8" s="1"/>
  <c r="G17"/>
  <c r="G20"/>
  <c r="G22"/>
  <c r="F23"/>
  <c r="G26"/>
  <c r="G28"/>
  <c r="G32"/>
  <c r="F27" s="1"/>
  <c r="G33"/>
  <c r="G34"/>
  <c r="G37"/>
  <c r="G40"/>
  <c r="G44"/>
  <c r="G45"/>
  <c r="H22" i="11"/>
  <c r="D22"/>
  <c r="B7"/>
  <c r="B6"/>
  <c r="C1"/>
  <c r="B1"/>
  <c r="J24" i="1"/>
  <c r="D8" s="1"/>
  <c r="B1" i="9"/>
  <c r="C1"/>
  <c r="B7"/>
  <c r="B6"/>
</calcChain>
</file>

<file path=xl/sharedStrings.xml><?xml version="1.0" encoding="utf-8"?>
<sst xmlns="http://schemas.openxmlformats.org/spreadsheetml/2006/main" count="192" uniqueCount="132">
  <si>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</si>
  <si>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</si>
  <si>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</si>
  <si>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</si>
  <si>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</si>
  <si>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</si>
  <si>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</si>
  <si>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</si>
  <si>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</si>
  <si>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</si>
  <si>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</si>
  <si>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</si>
  <si>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</si>
  <si>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</si>
  <si>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</si>
  <si>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</si>
  <si>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</si>
  <si>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</si>
  <si>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</si>
  <si>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</si>
  <si>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</si>
  <si>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</si>
  <si>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</si>
  <si>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</si>
  <si>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</si>
  <si>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</si>
  <si>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</si>
  <si>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</si>
  <si>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</si>
  <si>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</si>
  <si>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</si>
  <si>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</si>
  <si>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</si>
  <si>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</si>
  <si>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</si>
  <si>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</si>
  <si>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</si>
  <si>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</si>
  <si>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</si>
  <si>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</si>
  <si>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</si>
  <si>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</si>
  <si>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2013088</t>
  </si>
  <si>
    <t>Rekonstrukce středu města-Nový Bor, prostor mezi MěÚ a Sklářským muzeem</t>
  </si>
  <si>
    <t>Stavební objekt</t>
  </si>
  <si>
    <t>02</t>
  </si>
  <si>
    <t>SO 110 - Městský mobiliář</t>
  </si>
  <si>
    <t>822.57.3.9</t>
  </si>
  <si>
    <t>Celkem za stavbu</t>
  </si>
  <si>
    <t>822</t>
  </si>
  <si>
    <t>Komunikace pozemní a letiště</t>
  </si>
  <si>
    <t>822.5</t>
  </si>
  <si>
    <t>Plochy charakteru pozemních komunikací</t>
  </si>
  <si>
    <t>822.57</t>
  </si>
  <si>
    <t>náměstí</t>
  </si>
  <si>
    <t>822.57.3</t>
  </si>
  <si>
    <t>kryt (materiál konstrukce krytu) dlážděný</t>
  </si>
  <si>
    <t>ostatní stavební akce</t>
  </si>
  <si>
    <t>Rozsah:</t>
  </si>
  <si>
    <t>m2</t>
  </si>
  <si>
    <t>Rekapitulace soupisů náležejících k objektu</t>
  </si>
  <si>
    <t>Soupis</t>
  </si>
  <si>
    <t>Cena (Kč)</t>
  </si>
  <si>
    <t>Nový Bor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</si>
  <si>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</si>
  <si>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</si>
  <si>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</si>
  <si>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</si>
  <si>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</si>
  <si>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</si>
  <si>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</si>
  <si>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</si>
  <si>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</si>
  <si>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</si>
  <si>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</si>
  <si>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</si>
  <si>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</si>
  <si>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m3</t>
  </si>
  <si>
    <t>800-1</t>
  </si>
  <si>
    <t>RTS</t>
  </si>
  <si>
    <t>vývěsní tabule - uřední deska : 7*0,4*0,4*0,9</t>
  </si>
  <si>
    <t>stojan na kola : 2*0,4*0,4*0,9</t>
  </si>
  <si>
    <t>vývěsní tabule : 2*2*0,4*0,4*0,9</t>
  </si>
  <si>
    <t>162 10 Vodorovné přemístění výkopku</t>
  </si>
  <si>
    <t>po suchu, bez ohledu na druh dopravního prostředku, bez naložení výkopku, avšak se složením bez rozhrnutí,</t>
  </si>
  <si>
    <t>162701101R00</t>
  </si>
  <si>
    <t>...z horniny 1 až 4, na vzdálenost přes 5 000  do 6 000 m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</si>
  <si>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</si>
  <si>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</si>
  <si>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</si>
  <si>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</si>
  <si>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199 Poplatky za skládku</t>
  </si>
  <si>
    <t>199000002R00</t>
  </si>
  <si>
    <t>...horniny 1- 4</t>
  </si>
  <si>
    <t>2</t>
  </si>
  <si>
    <t>Základy a zvláštní zakládání</t>
  </si>
  <si>
    <t>275 31 Beton základových patek prostý</t>
  </si>
  <si>
    <t>275 31-3 prostý</t>
  </si>
  <si>
    <t>275313611R00</t>
  </si>
  <si>
    <t>...z betonu C 16/20</t>
  </si>
  <si>
    <t>801-1</t>
  </si>
  <si>
    <t>95</t>
  </si>
  <si>
    <t>Dokončovací konstrukce na pozemních stavbách</t>
  </si>
  <si>
    <t>95.R1</t>
  </si>
  <si>
    <t>D + M Vývěsní tabule - úřední deska s možností osvětlení, vč. osazení do patek</t>
  </si>
  <si>
    <t xml:space="preserve">ks    </t>
  </si>
  <si>
    <t>Vlastní</t>
  </si>
  <si>
    <t>- 6x tabule 2000/1200</t>
  </si>
  <si>
    <t>- sestava 12 m</t>
  </si>
  <si>
    <t>95.R2</t>
  </si>
  <si>
    <t>D + M Odpadkový koš 600/600</t>
  </si>
  <si>
    <t>95.R3</t>
  </si>
  <si>
    <t>D + M Lavička parková vč. kotvení do dlažby</t>
  </si>
  <si>
    <t>95.R4</t>
  </si>
  <si>
    <t>D + M Stojan na kola, pro 4 kola, vč. kotvení do patek</t>
  </si>
  <si>
    <t>- historizující charakter</t>
  </si>
  <si>
    <t>- barva šedočerná litina</t>
  </si>
  <si>
    <t>95.R5</t>
  </si>
  <si>
    <t>D + M Vývěsní tabule - informační, vč. osazení do patek</t>
  </si>
  <si>
    <t>95.R6</t>
  </si>
  <si>
    <t>D + M ochranná mříž k nově vysázeným stromům</t>
  </si>
  <si>
    <t>- litinová mříž hranatá s historickým vzorem 1400/1400</t>
  </si>
  <si>
    <t>- osazení do ocelového rámu</t>
  </si>
  <si>
    <t>- povrchová úprava černá barva - černošedá litina</t>
  </si>
  <si>
    <t>95.R7</t>
  </si>
  <si>
    <t>D + M Ochrana stávajícího artefaktu</t>
  </si>
  <si>
    <t>95.R8</t>
  </si>
  <si>
    <t>Demontáž stávajícího mobiliáře ( lavičky, úřední desky, infotabule a pod. ) vč. likvidace</t>
  </si>
  <si>
    <t>soubor</t>
  </si>
  <si>
    <t>- 7x sloupek</t>
  </si>
  <si>
    <t>Celkem za objekt</t>
  </si>
  <si>
    <t>=</t>
  </si>
</sst>
</file>

<file path=xl/styles.xml><?xml version="1.0" encoding="utf-8"?>
<styleSheet xmlns="http://schemas.openxmlformats.org/spreadsheetml/2006/main">
  <numFmts count="2">
    <numFmt numFmtId="171" formatCode="#,##0.00\ _K_č"/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5" fillId="0" borderId="0" xfId="0" applyFont="1" applyAlignment="1">
      <alignment horizontal="center" vertical="top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7" fillId="0" borderId="0" xfId="0" applyFont="1" applyAlignment="1">
      <alignment vertical="top"/>
    </xf>
    <xf numFmtId="0" fontId="16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7" fillId="0" borderId="61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7" fillId="0" borderId="59" xfId="0" applyNumberFormat="1" applyFont="1" applyBorder="1" applyAlignment="1">
      <alignment vertical="top" wrapText="1" shrinkToFit="1"/>
    </xf>
    <xf numFmtId="0" fontId="7" fillId="0" borderId="41" xfId="0" applyFont="1" applyBorder="1" applyAlignment="1">
      <alignment vertical="top" shrinkToFit="1"/>
    </xf>
    <xf numFmtId="0" fontId="14" fillId="0" borderId="41" xfId="0" applyNumberFormat="1" applyFont="1" applyBorder="1" applyAlignment="1">
      <alignment vertical="top" wrapText="1" shrinkToFit="1"/>
    </xf>
    <xf numFmtId="0" fontId="15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7" fillId="0" borderId="59" xfId="0" applyNumberFormat="1" applyFont="1" applyBorder="1" applyAlignment="1">
      <alignment vertical="top" wrapText="1" shrinkToFit="1"/>
    </xf>
    <xf numFmtId="172" fontId="7" fillId="0" borderId="41" xfId="0" applyNumberFormat="1" applyFont="1" applyBorder="1" applyAlignment="1">
      <alignment vertical="top" shrinkToFit="1"/>
    </xf>
    <xf numFmtId="172" fontId="14" fillId="0" borderId="41" xfId="0" applyNumberFormat="1" applyFont="1" applyBorder="1" applyAlignment="1">
      <alignment vertical="top" wrapText="1" shrinkToFit="1"/>
    </xf>
    <xf numFmtId="172" fontId="15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7" fillId="0" borderId="59" xfId="0" applyNumberFormat="1" applyFont="1" applyBorder="1" applyAlignment="1">
      <alignment vertical="top" wrapText="1" shrinkToFit="1"/>
    </xf>
    <xf numFmtId="4" fontId="7" fillId="0" borderId="60" xfId="0" applyNumberFormat="1" applyFont="1" applyBorder="1" applyAlignment="1">
      <alignment vertical="top" wrapText="1" shrinkToFit="1"/>
    </xf>
    <xf numFmtId="4" fontId="7" fillId="0" borderId="37" xfId="0" applyNumberFormat="1" applyFont="1" applyBorder="1" applyAlignment="1">
      <alignment vertical="top" shrinkToFit="1"/>
    </xf>
    <xf numFmtId="4" fontId="7" fillId="0" borderId="41" xfId="0" applyNumberFormat="1" applyFont="1" applyBorder="1" applyAlignment="1">
      <alignment vertical="top" shrinkToFit="1"/>
    </xf>
    <xf numFmtId="4" fontId="7" fillId="0" borderId="38" xfId="0" applyNumberFormat="1" applyFont="1" applyBorder="1" applyAlignment="1">
      <alignment vertical="top" wrapText="1" shrinkToFit="1"/>
    </xf>
    <xf numFmtId="4" fontId="7" fillId="5" borderId="41" xfId="0" applyNumberFormat="1" applyFont="1" applyFill="1" applyBorder="1" applyAlignment="1" applyProtection="1">
      <alignment vertical="top" shrinkToFit="1"/>
      <protection locked="0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8" xfId="0" applyNumberFormat="1" applyFont="1" applyBorder="1" applyAlignment="1">
      <alignment vertical="top" wrapText="1" shrinkToFit="1"/>
    </xf>
    <xf numFmtId="0" fontId="0" fillId="4" borderId="43" xfId="0" applyFill="1" applyBorder="1" applyAlignment="1">
      <alignment vertical="top"/>
    </xf>
    <xf numFmtId="0" fontId="7" fillId="0" borderId="62" xfId="0" applyFont="1" applyBorder="1" applyAlignment="1">
      <alignment vertical="top"/>
    </xf>
    <xf numFmtId="0" fontId="7" fillId="0" borderId="0" xfId="0" applyNumberFormat="1" applyFont="1" applyBorder="1" applyAlignment="1">
      <alignment vertical="top" wrapText="1" shrinkToFit="1"/>
    </xf>
    <xf numFmtId="172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0" fillId="4" borderId="63" xfId="0" applyNumberFormat="1" applyFill="1" applyBorder="1" applyAlignment="1">
      <alignment vertical="top" shrinkToFit="1"/>
    </xf>
    <xf numFmtId="4" fontId="7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7" fillId="0" borderId="67" xfId="0" applyFont="1" applyBorder="1" applyAlignment="1">
      <alignment vertical="top" shrinkToFit="1"/>
    </xf>
    <xf numFmtId="172" fontId="7" fillId="0" borderId="67" xfId="0" applyNumberFormat="1" applyFont="1" applyBorder="1" applyAlignment="1">
      <alignment vertical="top" shrinkToFit="1"/>
    </xf>
    <xf numFmtId="4" fontId="7" fillId="5" borderId="67" xfId="0" applyNumberFormat="1" applyFont="1" applyFill="1" applyBorder="1" applyAlignment="1" applyProtection="1">
      <alignment vertical="top" shrinkToFit="1"/>
      <protection locked="0"/>
    </xf>
    <xf numFmtId="4" fontId="7" fillId="0" borderId="67" xfId="0" applyNumberFormat="1" applyFont="1" applyBorder="1" applyAlignment="1">
      <alignment vertical="top" shrinkToFit="1"/>
    </xf>
    <xf numFmtId="4" fontId="7" fillId="0" borderId="24" xfId="0" applyNumberFormat="1" applyFont="1" applyBorder="1" applyAlignment="1">
      <alignment vertical="top" shrinkToFit="1"/>
    </xf>
    <xf numFmtId="4" fontId="7" fillId="0" borderId="68" xfId="0" applyNumberFormat="1" applyFont="1" applyBorder="1" applyAlignment="1">
      <alignment vertical="top" shrinkToFit="1"/>
    </xf>
    <xf numFmtId="0" fontId="6" fillId="4" borderId="69" xfId="0" applyFont="1" applyFill="1" applyBorder="1" applyAlignment="1">
      <alignment vertical="top"/>
    </xf>
    <xf numFmtId="49" fontId="6" fillId="4" borderId="70" xfId="0" applyNumberFormat="1" applyFont="1" applyFill="1" applyBorder="1" applyAlignment="1">
      <alignment vertical="top"/>
    </xf>
    <xf numFmtId="0" fontId="6" fillId="4" borderId="70" xfId="0" applyFont="1" applyFill="1" applyBorder="1" applyAlignment="1">
      <alignment vertical="top"/>
    </xf>
    <xf numFmtId="4" fontId="6" fillId="4" borderId="71" xfId="0" applyNumberFormat="1" applyFont="1" applyFill="1" applyBorder="1" applyAlignment="1">
      <alignment vertical="top"/>
    </xf>
    <xf numFmtId="0" fontId="0" fillId="4" borderId="42" xfId="0" applyNumberFormat="1" applyFill="1" applyBorder="1" applyAlignment="1">
      <alignment horizontal="left" vertical="top" wrapText="1"/>
    </xf>
    <xf numFmtId="0" fontId="7" fillId="0" borderId="61" xfId="0" applyNumberFormat="1" applyFont="1" applyBorder="1" applyAlignment="1">
      <alignment horizontal="left"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41" xfId="0" applyNumberFormat="1" applyFont="1" applyBorder="1" applyAlignment="1">
      <alignment horizontal="left" vertical="top" wrapText="1"/>
    </xf>
    <xf numFmtId="0" fontId="14" fillId="0" borderId="41" xfId="0" quotePrefix="1" applyNumberFormat="1" applyFont="1" applyBorder="1" applyAlignment="1">
      <alignment horizontal="left" vertical="top" wrapText="1"/>
    </xf>
    <xf numFmtId="0" fontId="15" fillId="0" borderId="37" xfId="0" applyNumberFormat="1" applyFont="1" applyBorder="1" applyAlignment="1">
      <alignment horizontal="left" vertical="top" wrapText="1"/>
    </xf>
    <xf numFmtId="0" fontId="7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4" borderId="70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103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 t="s">
        <v>47</v>
      </c>
      <c r="I23" s="116">
        <v>1</v>
      </c>
      <c r="J23" s="117">
        <f>'Rekapitulace Objekt 02'!H22</f>
        <v>0</v>
      </c>
      <c r="O23" t="s">
        <v>131</v>
      </c>
      <c r="P23" t="s">
        <v>131</v>
      </c>
    </row>
    <row r="24" spans="1:16" ht="25.5" customHeight="1">
      <c r="A24" s="119"/>
      <c r="B24" s="120" t="s">
        <v>48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8" ht="13.5" thickBot="1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30</v>
      </c>
      <c r="B1" s="95"/>
      <c r="C1" s="96"/>
      <c r="D1" s="95"/>
      <c r="E1" s="95"/>
      <c r="F1" s="95"/>
      <c r="G1" s="95"/>
    </row>
    <row r="2" spans="1:7" ht="13.5" thickTop="1">
      <c r="A2" s="55" t="s">
        <v>31</v>
      </c>
      <c r="B2" s="56"/>
      <c r="C2" s="97"/>
      <c r="D2" s="97"/>
      <c r="E2" s="97"/>
      <c r="F2" s="97"/>
      <c r="G2" s="98"/>
    </row>
    <row r="3" spans="1:7">
      <c r="A3" s="57" t="s">
        <v>32</v>
      </c>
      <c r="B3" s="58"/>
      <c r="C3" s="99"/>
      <c r="D3" s="99"/>
      <c r="E3" s="99"/>
      <c r="F3" s="99"/>
      <c r="G3" s="100"/>
    </row>
    <row r="4" spans="1:7" ht="13.5" thickBot="1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10" ht="13.5" customHeight="1" thickBot="1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128" t="s">
        <v>47</v>
      </c>
    </row>
    <row r="3" spans="1:10" ht="13.5" customHeight="1" thickTop="1">
      <c r="H3" s="35"/>
    </row>
    <row r="4" spans="1:10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>
      <c r="H5" s="35"/>
    </row>
    <row r="6" spans="1:10" ht="15.75" customHeight="1">
      <c r="A6" s="32" t="s">
        <v>25</v>
      </c>
      <c r="B6" s="29" t="str">
        <f>B2</f>
        <v>02</v>
      </c>
      <c r="H6" s="35"/>
    </row>
    <row r="7" spans="1:10" ht="15.75" customHeight="1">
      <c r="B7" s="93" t="str">
        <f>C2</f>
        <v>SO 110 - Městský mobiliář</v>
      </c>
      <c r="C7" s="94"/>
      <c r="D7" s="94"/>
      <c r="E7" s="94"/>
      <c r="F7" s="94"/>
      <c r="G7" s="94"/>
      <c r="H7" s="35"/>
    </row>
    <row r="8" spans="1:10" ht="12.75" customHeight="1">
      <c r="H8" s="35"/>
    </row>
    <row r="9" spans="1:10" ht="12.75" customHeight="1">
      <c r="A9" s="32" t="s">
        <v>28</v>
      </c>
      <c r="B9" s="129" t="s">
        <v>49</v>
      </c>
      <c r="C9" s="129" t="s">
        <v>50</v>
      </c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129" t="s">
        <v>51</v>
      </c>
      <c r="C10" s="129" t="s">
        <v>52</v>
      </c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129" t="s">
        <v>53</v>
      </c>
      <c r="C11" s="129" t="s">
        <v>54</v>
      </c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129" t="s">
        <v>55</v>
      </c>
      <c r="C13" s="129" t="s">
        <v>56</v>
      </c>
      <c r="D13" s="32"/>
      <c r="E13" s="32"/>
      <c r="F13" s="32"/>
      <c r="G13" s="32"/>
      <c r="H13" s="36"/>
      <c r="I13" s="32"/>
      <c r="J13" s="32"/>
    </row>
    <row r="14" spans="1:10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129" t="s">
        <v>47</v>
      </c>
      <c r="C15" s="129" t="s">
        <v>57</v>
      </c>
      <c r="D15" s="32"/>
      <c r="E15" s="32"/>
      <c r="F15" s="32"/>
      <c r="G15" s="32"/>
      <c r="H15" s="36"/>
      <c r="I15" s="32"/>
      <c r="J15" s="32"/>
    </row>
    <row r="16" spans="1:10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>
      <c r="A17" s="32" t="s">
        <v>58</v>
      </c>
      <c r="B17" s="32"/>
      <c r="C17" s="129" t="s">
        <v>59</v>
      </c>
      <c r="D17" s="32"/>
      <c r="E17" s="32"/>
      <c r="F17" s="32"/>
      <c r="G17" s="32"/>
      <c r="H17" s="36"/>
      <c r="I17" s="32"/>
      <c r="J17" s="32"/>
    </row>
    <row r="18" spans="1:16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thickBot="1">
      <c r="A19" s="130" t="s">
        <v>60</v>
      </c>
      <c r="B19" s="131"/>
      <c r="C19" s="131"/>
      <c r="D19" s="131"/>
      <c r="E19" s="131"/>
      <c r="F19" s="131"/>
      <c r="G19" s="131"/>
      <c r="H19" s="132"/>
      <c r="I19" s="32"/>
      <c r="J19" s="32"/>
    </row>
    <row r="20" spans="1:16" ht="12.75" customHeight="1">
      <c r="A20" s="138" t="s">
        <v>61</v>
      </c>
      <c r="B20" s="139"/>
      <c r="C20" s="140"/>
      <c r="D20" s="140"/>
      <c r="E20" s="140"/>
      <c r="F20" s="140"/>
      <c r="G20" s="141"/>
      <c r="H20" s="142" t="s">
        <v>62</v>
      </c>
      <c r="I20" s="32"/>
      <c r="J20" s="32"/>
    </row>
    <row r="21" spans="1:16" ht="12.75" customHeight="1">
      <c r="A21" s="136" t="s">
        <v>42</v>
      </c>
      <c r="B21" s="134" t="s">
        <v>63</v>
      </c>
      <c r="C21" s="133"/>
      <c r="D21" s="133"/>
      <c r="E21" s="133"/>
      <c r="F21" s="133"/>
      <c r="G21" s="135"/>
      <c r="H21" s="137">
        <f>'02 2013088 Pol'!G47</f>
        <v>0</v>
      </c>
      <c r="I21" s="32"/>
      <c r="J21" s="32"/>
      <c r="O21">
        <f>'02 2013088 Pol'!AN47</f>
        <v>0</v>
      </c>
      <c r="P21">
        <f>'02 2013088 Pol'!AO47</f>
        <v>0</v>
      </c>
    </row>
    <row r="22" spans="1:16" ht="12.75" customHeight="1" thickBot="1">
      <c r="A22" s="143"/>
      <c r="B22" s="144" t="s">
        <v>64</v>
      </c>
      <c r="C22" s="145"/>
      <c r="D22" s="146" t="str">
        <f>B2</f>
        <v>02</v>
      </c>
      <c r="E22" s="145"/>
      <c r="F22" s="145"/>
      <c r="G22" s="147"/>
      <c r="H22" s="148">
        <f>SUM(H21:H21)</f>
        <v>0</v>
      </c>
      <c r="I22" s="32"/>
      <c r="J22" s="32"/>
    </row>
    <row r="23" spans="1:16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149" t="s">
        <v>65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>
      <c r="A2" s="55" t="s">
        <v>31</v>
      </c>
      <c r="B2" s="56" t="s">
        <v>42</v>
      </c>
      <c r="C2" s="162" t="s">
        <v>43</v>
      </c>
      <c r="D2" s="97"/>
      <c r="E2" s="97"/>
      <c r="F2" s="97"/>
      <c r="G2" s="98"/>
      <c r="H2" s="54"/>
      <c r="I2" s="54"/>
      <c r="J2" s="54"/>
    </row>
    <row r="3" spans="1:60">
      <c r="A3" s="57" t="s">
        <v>32</v>
      </c>
      <c r="B3" s="58" t="s">
        <v>45</v>
      </c>
      <c r="C3" s="163" t="s">
        <v>46</v>
      </c>
      <c r="D3" s="99"/>
      <c r="E3" s="99"/>
      <c r="F3" s="99"/>
      <c r="G3" s="100"/>
      <c r="H3" s="54"/>
      <c r="I3" s="54"/>
      <c r="J3" s="54"/>
    </row>
    <row r="4" spans="1:60" ht="13.5" thickBot="1">
      <c r="A4" s="150" t="s">
        <v>33</v>
      </c>
      <c r="B4" s="151" t="s">
        <v>42</v>
      </c>
      <c r="C4" s="164" t="s">
        <v>63</v>
      </c>
      <c r="D4" s="152"/>
      <c r="E4" s="152"/>
      <c r="F4" s="152"/>
      <c r="G4" s="153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54" t="s">
        <v>34</v>
      </c>
      <c r="B6" s="157" t="s">
        <v>35</v>
      </c>
      <c r="C6" s="158" t="s">
        <v>36</v>
      </c>
      <c r="D6" s="155" t="s">
        <v>37</v>
      </c>
      <c r="E6" s="156" t="s">
        <v>38</v>
      </c>
      <c r="F6" s="159" t="s">
        <v>39</v>
      </c>
      <c r="G6" s="200" t="s">
        <v>40</v>
      </c>
      <c r="H6" s="201" t="s">
        <v>66</v>
      </c>
      <c r="I6" s="167" t="s">
        <v>67</v>
      </c>
      <c r="J6" s="54"/>
    </row>
    <row r="7" spans="1:60">
      <c r="A7" s="202"/>
      <c r="B7" s="203" t="s">
        <v>68</v>
      </c>
      <c r="C7" s="204" t="s">
        <v>69</v>
      </c>
      <c r="D7" s="204"/>
      <c r="E7" s="205"/>
      <c r="F7" s="206"/>
      <c r="G7" s="206"/>
      <c r="H7" s="207"/>
      <c r="I7" s="208"/>
      <c r="J7" s="54"/>
    </row>
    <row r="8" spans="1:60">
      <c r="A8" s="193" t="s">
        <v>70</v>
      </c>
      <c r="B8" s="168" t="s">
        <v>71</v>
      </c>
      <c r="C8" s="221" t="s">
        <v>72</v>
      </c>
      <c r="D8" s="170"/>
      <c r="E8" s="175"/>
      <c r="F8" s="180">
        <f>SUM(G9:G22)</f>
        <v>0</v>
      </c>
      <c r="G8" s="181"/>
      <c r="H8" s="182"/>
      <c r="I8" s="198"/>
      <c r="J8" s="54"/>
    </row>
    <row r="9" spans="1:60" outlineLevel="1">
      <c r="A9" s="194"/>
      <c r="B9" s="165" t="s">
        <v>73</v>
      </c>
      <c r="C9" s="222"/>
      <c r="D9" s="171"/>
      <c r="E9" s="176"/>
      <c r="F9" s="183"/>
      <c r="G9" s="184"/>
      <c r="H9" s="185"/>
      <c r="I9" s="199"/>
      <c r="J9" s="160"/>
      <c r="K9" s="32">
        <v>1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outlineLevel="1">
      <c r="A10" s="194"/>
      <c r="B10" s="166" t="s">
        <v>74</v>
      </c>
      <c r="C10" s="223"/>
      <c r="D10" s="195"/>
      <c r="E10" s="196"/>
      <c r="F10" s="197"/>
      <c r="G10" s="187"/>
      <c r="H10" s="185"/>
      <c r="I10" s="199"/>
      <c r="J10" s="160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>
      <c r="A11" s="194">
        <v>1</v>
      </c>
      <c r="B11" s="169" t="s">
        <v>75</v>
      </c>
      <c r="C11" s="224" t="s">
        <v>76</v>
      </c>
      <c r="D11" s="172" t="s">
        <v>77</v>
      </c>
      <c r="E11" s="177">
        <v>1.8720000000000001</v>
      </c>
      <c r="F11" s="188"/>
      <c r="G11" s="186">
        <f>E11*F11</f>
        <v>0</v>
      </c>
      <c r="H11" s="185" t="s">
        <v>78</v>
      </c>
      <c r="I11" s="199" t="s">
        <v>79</v>
      </c>
      <c r="J11" s="160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>
        <v>21</v>
      </c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>
      <c r="A12" s="194"/>
      <c r="B12" s="169"/>
      <c r="C12" s="225" t="s">
        <v>80</v>
      </c>
      <c r="D12" s="173"/>
      <c r="E12" s="178">
        <v>1.008</v>
      </c>
      <c r="F12" s="186"/>
      <c r="G12" s="186"/>
      <c r="H12" s="185"/>
      <c r="I12" s="199"/>
      <c r="J12" s="160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>
      <c r="A13" s="194"/>
      <c r="B13" s="169"/>
      <c r="C13" s="225" t="s">
        <v>81</v>
      </c>
      <c r="D13" s="173"/>
      <c r="E13" s="178">
        <v>0.28799999999999998</v>
      </c>
      <c r="F13" s="186"/>
      <c r="G13" s="186"/>
      <c r="H13" s="185"/>
      <c r="I13" s="199"/>
      <c r="J13" s="160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>
      <c r="A14" s="194"/>
      <c r="B14" s="169"/>
      <c r="C14" s="225" t="s">
        <v>82</v>
      </c>
      <c r="D14" s="173"/>
      <c r="E14" s="178">
        <v>0.57599999999999996</v>
      </c>
      <c r="F14" s="186"/>
      <c r="G14" s="186"/>
      <c r="H14" s="185"/>
      <c r="I14" s="199"/>
      <c r="J14" s="160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>
      <c r="A15" s="194"/>
      <c r="B15" s="166" t="s">
        <v>83</v>
      </c>
      <c r="C15" s="223"/>
      <c r="D15" s="195"/>
      <c r="E15" s="196"/>
      <c r="F15" s="197"/>
      <c r="G15" s="187"/>
      <c r="H15" s="185"/>
      <c r="I15" s="199"/>
      <c r="J15" s="160"/>
      <c r="K15" s="32">
        <v>1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>
      <c r="A16" s="194"/>
      <c r="B16" s="166" t="s">
        <v>84</v>
      </c>
      <c r="C16" s="223"/>
      <c r="D16" s="195"/>
      <c r="E16" s="196"/>
      <c r="F16" s="197"/>
      <c r="G16" s="187"/>
      <c r="H16" s="185"/>
      <c r="I16" s="199"/>
      <c r="J16" s="160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>
      <c r="A17" s="194">
        <v>2</v>
      </c>
      <c r="B17" s="169" t="s">
        <v>85</v>
      </c>
      <c r="C17" s="224" t="s">
        <v>86</v>
      </c>
      <c r="D17" s="172" t="s">
        <v>77</v>
      </c>
      <c r="E17" s="177">
        <v>1.8720000000000001</v>
      </c>
      <c r="F17" s="188"/>
      <c r="G17" s="186">
        <f>E17*F17</f>
        <v>0</v>
      </c>
      <c r="H17" s="185" t="s">
        <v>78</v>
      </c>
      <c r="I17" s="199" t="s">
        <v>79</v>
      </c>
      <c r="J17" s="160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>
        <v>21</v>
      </c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>
      <c r="A18" s="194"/>
      <c r="B18" s="166" t="s">
        <v>87</v>
      </c>
      <c r="C18" s="223"/>
      <c r="D18" s="195"/>
      <c r="E18" s="196"/>
      <c r="F18" s="197"/>
      <c r="G18" s="187"/>
      <c r="H18" s="185"/>
      <c r="I18" s="199"/>
      <c r="J18" s="160"/>
      <c r="K18" s="32">
        <v>1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>
      <c r="A19" s="194"/>
      <c r="B19" s="166" t="s">
        <v>88</v>
      </c>
      <c r="C19" s="223"/>
      <c r="D19" s="195"/>
      <c r="E19" s="196"/>
      <c r="F19" s="197"/>
      <c r="G19" s="187"/>
      <c r="H19" s="185"/>
      <c r="I19" s="199"/>
      <c r="J19" s="160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>
      <c r="A20" s="194">
        <v>3</v>
      </c>
      <c r="B20" s="169" t="s">
        <v>89</v>
      </c>
      <c r="C20" s="224" t="s">
        <v>90</v>
      </c>
      <c r="D20" s="172" t="s">
        <v>77</v>
      </c>
      <c r="E20" s="177">
        <v>1.8720000000000001</v>
      </c>
      <c r="F20" s="188"/>
      <c r="G20" s="186">
        <f>E20*F20</f>
        <v>0</v>
      </c>
      <c r="H20" s="185" t="s">
        <v>78</v>
      </c>
      <c r="I20" s="199" t="s">
        <v>79</v>
      </c>
      <c r="J20" s="160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>
        <v>21</v>
      </c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>
      <c r="A21" s="194"/>
      <c r="B21" s="166" t="s">
        <v>91</v>
      </c>
      <c r="C21" s="223"/>
      <c r="D21" s="195"/>
      <c r="E21" s="196"/>
      <c r="F21" s="197"/>
      <c r="G21" s="187"/>
      <c r="H21" s="185"/>
      <c r="I21" s="199"/>
      <c r="J21" s="160"/>
      <c r="K21" s="32">
        <v>1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>
      <c r="A22" s="194">
        <v>4</v>
      </c>
      <c r="B22" s="169" t="s">
        <v>92</v>
      </c>
      <c r="C22" s="224" t="s">
        <v>93</v>
      </c>
      <c r="D22" s="172" t="s">
        <v>77</v>
      </c>
      <c r="E22" s="177">
        <v>1.8720000000000001</v>
      </c>
      <c r="F22" s="188"/>
      <c r="G22" s="186">
        <f>E22*F22</f>
        <v>0</v>
      </c>
      <c r="H22" s="185" t="s">
        <v>78</v>
      </c>
      <c r="I22" s="199" t="s">
        <v>79</v>
      </c>
      <c r="J22" s="160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>
        <v>21</v>
      </c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>
      <c r="A23" s="193" t="s">
        <v>70</v>
      </c>
      <c r="B23" s="168" t="s">
        <v>94</v>
      </c>
      <c r="C23" s="221" t="s">
        <v>95</v>
      </c>
      <c r="D23" s="170"/>
      <c r="E23" s="175"/>
      <c r="F23" s="189">
        <f>SUM(G24:G26)</f>
        <v>0</v>
      </c>
      <c r="G23" s="190"/>
      <c r="H23" s="182"/>
      <c r="I23" s="198"/>
      <c r="J23" s="54"/>
    </row>
    <row r="24" spans="1:60" outlineLevel="1">
      <c r="A24" s="194"/>
      <c r="B24" s="165" t="s">
        <v>96</v>
      </c>
      <c r="C24" s="222"/>
      <c r="D24" s="171"/>
      <c r="E24" s="176"/>
      <c r="F24" s="183"/>
      <c r="G24" s="184"/>
      <c r="H24" s="185"/>
      <c r="I24" s="199"/>
      <c r="J24" s="160"/>
      <c r="K24" s="32">
        <v>1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>
      <c r="A25" s="194"/>
      <c r="B25" s="166" t="s">
        <v>97</v>
      </c>
      <c r="C25" s="223"/>
      <c r="D25" s="195"/>
      <c r="E25" s="196"/>
      <c r="F25" s="197"/>
      <c r="G25" s="187"/>
      <c r="H25" s="185"/>
      <c r="I25" s="199"/>
      <c r="J25" s="160"/>
      <c r="K25" s="32">
        <v>2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>
      <c r="A26" s="194">
        <v>5</v>
      </c>
      <c r="B26" s="169" t="s">
        <v>98</v>
      </c>
      <c r="C26" s="224" t="s">
        <v>99</v>
      </c>
      <c r="D26" s="172" t="s">
        <v>77</v>
      </c>
      <c r="E26" s="177">
        <v>1.8720000000000001</v>
      </c>
      <c r="F26" s="188"/>
      <c r="G26" s="186">
        <f>E26*F26</f>
        <v>0</v>
      </c>
      <c r="H26" s="185" t="s">
        <v>100</v>
      </c>
      <c r="I26" s="199" t="s">
        <v>79</v>
      </c>
      <c r="J26" s="160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>
        <v>21</v>
      </c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>
      <c r="A27" s="193" t="s">
        <v>70</v>
      </c>
      <c r="B27" s="168" t="s">
        <v>101</v>
      </c>
      <c r="C27" s="221" t="s">
        <v>102</v>
      </c>
      <c r="D27" s="170"/>
      <c r="E27" s="175"/>
      <c r="F27" s="189">
        <f>SUM(G28:G45)</f>
        <v>0</v>
      </c>
      <c r="G27" s="190"/>
      <c r="H27" s="182"/>
      <c r="I27" s="198"/>
      <c r="J27" s="54"/>
    </row>
    <row r="28" spans="1:60" outlineLevel="1">
      <c r="A28" s="194">
        <v>6</v>
      </c>
      <c r="B28" s="169" t="s">
        <v>103</v>
      </c>
      <c r="C28" s="224" t="s">
        <v>104</v>
      </c>
      <c r="D28" s="172" t="s">
        <v>105</v>
      </c>
      <c r="E28" s="177">
        <v>1</v>
      </c>
      <c r="F28" s="188"/>
      <c r="G28" s="186">
        <f>E28*F28</f>
        <v>0</v>
      </c>
      <c r="H28" s="185"/>
      <c r="I28" s="199" t="s">
        <v>106</v>
      </c>
      <c r="J28" s="160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>
        <v>21</v>
      </c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>
      <c r="A29" s="194"/>
      <c r="B29" s="169"/>
      <c r="C29" s="226" t="s">
        <v>129</v>
      </c>
      <c r="D29" s="174"/>
      <c r="E29" s="179"/>
      <c r="F29" s="191"/>
      <c r="G29" s="192"/>
      <c r="H29" s="185"/>
      <c r="I29" s="199"/>
      <c r="J29" s="160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61" t="str">
        <f>C29</f>
        <v>- 7x sloupek</v>
      </c>
      <c r="BB29" s="32"/>
      <c r="BC29" s="32"/>
      <c r="BD29" s="32"/>
      <c r="BE29" s="32"/>
      <c r="BF29" s="32"/>
      <c r="BG29" s="32"/>
      <c r="BH29" s="32"/>
    </row>
    <row r="30" spans="1:60" outlineLevel="1">
      <c r="A30" s="194"/>
      <c r="B30" s="169"/>
      <c r="C30" s="226" t="s">
        <v>107</v>
      </c>
      <c r="D30" s="174"/>
      <c r="E30" s="179"/>
      <c r="F30" s="191"/>
      <c r="G30" s="192"/>
      <c r="H30" s="185"/>
      <c r="I30" s="199"/>
      <c r="J30" s="160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61" t="str">
        <f>C30</f>
        <v>- 6x tabule 2000/1200</v>
      </c>
      <c r="BB30" s="32"/>
      <c r="BC30" s="32"/>
      <c r="BD30" s="32"/>
      <c r="BE30" s="32"/>
      <c r="BF30" s="32"/>
      <c r="BG30" s="32"/>
      <c r="BH30" s="32"/>
    </row>
    <row r="31" spans="1:60" outlineLevel="1">
      <c r="A31" s="194"/>
      <c r="B31" s="169"/>
      <c r="C31" s="226" t="s">
        <v>108</v>
      </c>
      <c r="D31" s="174"/>
      <c r="E31" s="179"/>
      <c r="F31" s="191"/>
      <c r="G31" s="192"/>
      <c r="H31" s="185"/>
      <c r="I31" s="199"/>
      <c r="J31" s="160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61" t="str">
        <f>C31</f>
        <v>- sestava 12 m</v>
      </c>
      <c r="BB31" s="32"/>
      <c r="BC31" s="32"/>
      <c r="BD31" s="32"/>
      <c r="BE31" s="32"/>
      <c r="BF31" s="32"/>
      <c r="BG31" s="32"/>
      <c r="BH31" s="32"/>
    </row>
    <row r="32" spans="1:60" outlineLevel="1">
      <c r="A32" s="194">
        <v>7</v>
      </c>
      <c r="B32" s="169" t="s">
        <v>109</v>
      </c>
      <c r="C32" s="224" t="s">
        <v>110</v>
      </c>
      <c r="D32" s="172" t="s">
        <v>105</v>
      </c>
      <c r="E32" s="177">
        <v>7</v>
      </c>
      <c r="F32" s="188"/>
      <c r="G32" s="186">
        <f>E32*F32</f>
        <v>0</v>
      </c>
      <c r="H32" s="185"/>
      <c r="I32" s="199" t="s">
        <v>106</v>
      </c>
      <c r="J32" s="160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>
        <v>21</v>
      </c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>
      <c r="A33" s="194">
        <v>8</v>
      </c>
      <c r="B33" s="169" t="s">
        <v>111</v>
      </c>
      <c r="C33" s="224" t="s">
        <v>112</v>
      </c>
      <c r="D33" s="172" t="s">
        <v>105</v>
      </c>
      <c r="E33" s="177">
        <v>18</v>
      </c>
      <c r="F33" s="188"/>
      <c r="G33" s="186">
        <f>E33*F33</f>
        <v>0</v>
      </c>
      <c r="H33" s="185"/>
      <c r="I33" s="199" t="s">
        <v>106</v>
      </c>
      <c r="J33" s="160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>
        <v>21</v>
      </c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>
      <c r="A34" s="194">
        <v>9</v>
      </c>
      <c r="B34" s="169" t="s">
        <v>113</v>
      </c>
      <c r="C34" s="224" t="s">
        <v>114</v>
      </c>
      <c r="D34" s="172" t="s">
        <v>105</v>
      </c>
      <c r="E34" s="177">
        <v>1</v>
      </c>
      <c r="F34" s="188"/>
      <c r="G34" s="186">
        <f>E34*F34</f>
        <v>0</v>
      </c>
      <c r="H34" s="185"/>
      <c r="I34" s="199" t="s">
        <v>106</v>
      </c>
      <c r="J34" s="160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>
        <v>21</v>
      </c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>
      <c r="A35" s="194"/>
      <c r="B35" s="169"/>
      <c r="C35" s="226" t="s">
        <v>115</v>
      </c>
      <c r="D35" s="174"/>
      <c r="E35" s="179"/>
      <c r="F35" s="191"/>
      <c r="G35" s="192"/>
      <c r="H35" s="185"/>
      <c r="I35" s="199"/>
      <c r="J35" s="160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61" t="str">
        <f>C35</f>
        <v>- historizující charakter</v>
      </c>
      <c r="BB35" s="32"/>
      <c r="BC35" s="32"/>
      <c r="BD35" s="32"/>
      <c r="BE35" s="32"/>
      <c r="BF35" s="32"/>
      <c r="BG35" s="32"/>
      <c r="BH35" s="32"/>
    </row>
    <row r="36" spans="1:60" outlineLevel="1">
      <c r="A36" s="194"/>
      <c r="B36" s="169"/>
      <c r="C36" s="226" t="s">
        <v>116</v>
      </c>
      <c r="D36" s="174"/>
      <c r="E36" s="179"/>
      <c r="F36" s="191"/>
      <c r="G36" s="192"/>
      <c r="H36" s="185"/>
      <c r="I36" s="199"/>
      <c r="J36" s="160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61" t="str">
        <f>C36</f>
        <v>- barva šedočerná litina</v>
      </c>
      <c r="BB36" s="32"/>
      <c r="BC36" s="32"/>
      <c r="BD36" s="32"/>
      <c r="BE36" s="32"/>
      <c r="BF36" s="32"/>
      <c r="BG36" s="32"/>
      <c r="BH36" s="32"/>
    </row>
    <row r="37" spans="1:60" outlineLevel="1">
      <c r="A37" s="194">
        <v>10</v>
      </c>
      <c r="B37" s="169" t="s">
        <v>117</v>
      </c>
      <c r="C37" s="224" t="s">
        <v>118</v>
      </c>
      <c r="D37" s="172" t="s">
        <v>105</v>
      </c>
      <c r="E37" s="177">
        <v>2</v>
      </c>
      <c r="F37" s="188"/>
      <c r="G37" s="186">
        <f>E37*F37</f>
        <v>0</v>
      </c>
      <c r="H37" s="185"/>
      <c r="I37" s="199" t="s">
        <v>106</v>
      </c>
      <c r="J37" s="160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>
        <v>21</v>
      </c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>
      <c r="A38" s="194"/>
      <c r="B38" s="169"/>
      <c r="C38" s="226" t="s">
        <v>115</v>
      </c>
      <c r="D38" s="174"/>
      <c r="E38" s="179"/>
      <c r="F38" s="191"/>
      <c r="G38" s="192"/>
      <c r="H38" s="185"/>
      <c r="I38" s="199"/>
      <c r="J38" s="160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61" t="str">
        <f>C38</f>
        <v>- historizující charakter</v>
      </c>
      <c r="BB38" s="32"/>
      <c r="BC38" s="32"/>
      <c r="BD38" s="32"/>
      <c r="BE38" s="32"/>
      <c r="BF38" s="32"/>
      <c r="BG38" s="32"/>
      <c r="BH38" s="32"/>
    </row>
    <row r="39" spans="1:60" outlineLevel="1">
      <c r="A39" s="194"/>
      <c r="B39" s="169"/>
      <c r="C39" s="226" t="s">
        <v>116</v>
      </c>
      <c r="D39" s="174"/>
      <c r="E39" s="179"/>
      <c r="F39" s="191"/>
      <c r="G39" s="192"/>
      <c r="H39" s="185"/>
      <c r="I39" s="199"/>
      <c r="J39" s="160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161" t="str">
        <f>C39</f>
        <v>- barva šedočerná litina</v>
      </c>
      <c r="BB39" s="32"/>
      <c r="BC39" s="32"/>
      <c r="BD39" s="32"/>
      <c r="BE39" s="32"/>
      <c r="BF39" s="32"/>
      <c r="BG39" s="32"/>
      <c r="BH39" s="32"/>
    </row>
    <row r="40" spans="1:60" outlineLevel="1">
      <c r="A40" s="194">
        <v>11</v>
      </c>
      <c r="B40" s="169" t="s">
        <v>119</v>
      </c>
      <c r="C40" s="224" t="s">
        <v>120</v>
      </c>
      <c r="D40" s="172" t="s">
        <v>105</v>
      </c>
      <c r="E40" s="177">
        <v>10</v>
      </c>
      <c r="F40" s="188"/>
      <c r="G40" s="186">
        <f>E40*F40</f>
        <v>0</v>
      </c>
      <c r="H40" s="185"/>
      <c r="I40" s="199" t="s">
        <v>106</v>
      </c>
      <c r="J40" s="160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>
        <v>21</v>
      </c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>
      <c r="A41" s="194"/>
      <c r="B41" s="169"/>
      <c r="C41" s="226" t="s">
        <v>121</v>
      </c>
      <c r="D41" s="174"/>
      <c r="E41" s="179"/>
      <c r="F41" s="191"/>
      <c r="G41" s="192"/>
      <c r="H41" s="185"/>
      <c r="I41" s="199"/>
      <c r="J41" s="160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161" t="str">
        <f>C41</f>
        <v>- litinová mříž hranatá s historickým vzorem 1400/1400</v>
      </c>
      <c r="BB41" s="32"/>
      <c r="BC41" s="32"/>
      <c r="BD41" s="32"/>
      <c r="BE41" s="32"/>
      <c r="BF41" s="32"/>
      <c r="BG41" s="32"/>
      <c r="BH41" s="32"/>
    </row>
    <row r="42" spans="1:60" outlineLevel="1">
      <c r="A42" s="194"/>
      <c r="B42" s="169"/>
      <c r="C42" s="226" t="s">
        <v>122</v>
      </c>
      <c r="D42" s="174"/>
      <c r="E42" s="179"/>
      <c r="F42" s="191"/>
      <c r="G42" s="192"/>
      <c r="H42" s="185"/>
      <c r="I42" s="199"/>
      <c r="J42" s="160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161" t="str">
        <f>C42</f>
        <v>- osazení do ocelového rámu</v>
      </c>
      <c r="BB42" s="32"/>
      <c r="BC42" s="32"/>
      <c r="BD42" s="32"/>
      <c r="BE42" s="32"/>
      <c r="BF42" s="32"/>
      <c r="BG42" s="32"/>
      <c r="BH42" s="32"/>
    </row>
    <row r="43" spans="1:60" outlineLevel="1">
      <c r="A43" s="194"/>
      <c r="B43" s="169"/>
      <c r="C43" s="226" t="s">
        <v>123</v>
      </c>
      <c r="D43" s="174"/>
      <c r="E43" s="179"/>
      <c r="F43" s="191"/>
      <c r="G43" s="192"/>
      <c r="H43" s="185"/>
      <c r="I43" s="199"/>
      <c r="J43" s="160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161" t="str">
        <f>C43</f>
        <v>- povrchová úprava černá barva - černošedá litina</v>
      </c>
      <c r="BB43" s="32"/>
      <c r="BC43" s="32"/>
      <c r="BD43" s="32"/>
      <c r="BE43" s="32"/>
      <c r="BF43" s="32"/>
      <c r="BG43" s="32"/>
      <c r="BH43" s="32"/>
    </row>
    <row r="44" spans="1:60" outlineLevel="1">
      <c r="A44" s="194">
        <v>12</v>
      </c>
      <c r="B44" s="169" t="s">
        <v>124</v>
      </c>
      <c r="C44" s="224" t="s">
        <v>125</v>
      </c>
      <c r="D44" s="172" t="s">
        <v>105</v>
      </c>
      <c r="E44" s="177">
        <v>1</v>
      </c>
      <c r="F44" s="188"/>
      <c r="G44" s="186">
        <f>E44*F44</f>
        <v>0</v>
      </c>
      <c r="H44" s="185"/>
      <c r="I44" s="199" t="s">
        <v>106</v>
      </c>
      <c r="J44" s="160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>
        <v>21</v>
      </c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ht="13.5" outlineLevel="1" thickBot="1">
      <c r="A45" s="209">
        <v>13</v>
      </c>
      <c r="B45" s="210" t="s">
        <v>126</v>
      </c>
      <c r="C45" s="227" t="s">
        <v>127</v>
      </c>
      <c r="D45" s="211" t="s">
        <v>128</v>
      </c>
      <c r="E45" s="212">
        <v>1</v>
      </c>
      <c r="F45" s="213"/>
      <c r="G45" s="214">
        <f>E45*F45</f>
        <v>0</v>
      </c>
      <c r="H45" s="215"/>
      <c r="I45" s="216" t="s">
        <v>106</v>
      </c>
      <c r="J45" s="160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>
        <v>21</v>
      </c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ht="12.75" hidden="1" customHeight="1">
      <c r="A46" s="54"/>
      <c r="B46" s="61"/>
      <c r="C46" s="228"/>
      <c r="D46" s="54"/>
      <c r="E46" s="54"/>
      <c r="F46" s="54"/>
      <c r="G46" s="54"/>
      <c r="H46" s="54"/>
      <c r="I46" s="54"/>
      <c r="J46" s="54"/>
      <c r="AK46">
        <f>SUM(AK1:AK45)</f>
        <v>0</v>
      </c>
      <c r="AL46">
        <f>SUM(AL1:AL45)</f>
        <v>0</v>
      </c>
      <c r="AN46">
        <v>15</v>
      </c>
      <c r="AO46">
        <v>21</v>
      </c>
    </row>
    <row r="47" spans="1:60" ht="12.75" hidden="1" customHeight="1">
      <c r="A47" s="217"/>
      <c r="B47" s="218" t="s">
        <v>130</v>
      </c>
      <c r="C47" s="229"/>
      <c r="D47" s="219"/>
      <c r="E47" s="219"/>
      <c r="F47" s="219"/>
      <c r="G47" s="220">
        <f>F8+F23+F27</f>
        <v>0</v>
      </c>
      <c r="H47" s="54"/>
      <c r="I47" s="54"/>
      <c r="J47" s="54"/>
      <c r="AN47">
        <f>SUMIF(AM8:AM46,AN46,G8:G46)</f>
        <v>0</v>
      </c>
      <c r="AO47">
        <f>SUMIF(AM8:AM46,AO46,G8:G46)</f>
        <v>0</v>
      </c>
    </row>
    <row r="48" spans="1:60" ht="12.75" customHeight="1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C71F" sheet="1"/>
  <mergeCells count="27">
    <mergeCell ref="C41:G41"/>
    <mergeCell ref="C42:G42"/>
    <mergeCell ref="C43:G43"/>
    <mergeCell ref="C30:G30"/>
    <mergeCell ref="C31:G31"/>
    <mergeCell ref="C35:G35"/>
    <mergeCell ref="C36:G36"/>
    <mergeCell ref="C38:G38"/>
    <mergeCell ref="C39:G39"/>
    <mergeCell ref="B21:G21"/>
    <mergeCell ref="F23:G23"/>
    <mergeCell ref="B24:G24"/>
    <mergeCell ref="B25:G25"/>
    <mergeCell ref="F27:G27"/>
    <mergeCell ref="C29:G29"/>
    <mergeCell ref="B9:G9"/>
    <mergeCell ref="B10:G10"/>
    <mergeCell ref="B15:G15"/>
    <mergeCell ref="B16:G16"/>
    <mergeCell ref="B18:G18"/>
    <mergeCell ref="B19:G19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02</vt:lpstr>
      <vt:lpstr>02 2013088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2013088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2012-06-29T07:38:16Z</cp:lastPrinted>
  <dcterms:created xsi:type="dcterms:W3CDTF">2009-04-08T07:15:50Z</dcterms:created>
  <dcterms:modified xsi:type="dcterms:W3CDTF">2013-11-21T10:58:29Z</dcterms:modified>
</cp:coreProperties>
</file>